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13" activeTab="0"/>
  </bookViews>
  <sheets>
    <sheet name="Sheet1" sheetId="1" r:id="rId1"/>
  </sheets>
  <definedNames>
    <definedName name="darkcurrent">'Sheet1'!$C$4</definedName>
    <definedName name="delay">'Sheet1'!$C$6</definedName>
    <definedName name="Maxsn">'Sheet1'!$L$2</definedName>
    <definedName name="object">'Sheet1'!$C$7</definedName>
    <definedName name="readnoise">'Sheet1'!$C$3</definedName>
    <definedName name="sky">'Sheet1'!$C$5</definedName>
    <definedName name="stability">'Sheet1'!$C$8</definedName>
    <definedName name="totaltime">'Sheet1'!$C$2</definedName>
  </definedNames>
  <calcPr fullCalcOnLoad="1"/>
</workbook>
</file>

<file path=xl/sharedStrings.xml><?xml version="1.0" encoding="utf-8"?>
<sst xmlns="http://schemas.openxmlformats.org/spreadsheetml/2006/main" count="55" uniqueCount="43">
  <si>
    <t>c Roger N. Clark</t>
  </si>
  <si>
    <t>Total exposure</t>
  </si>
  <si>
    <t>time in minutes</t>
  </si>
  <si>
    <t>One total exposure signal =</t>
  </si>
  <si>
    <t>noise=</t>
  </si>
  <si>
    <t>S / N =</t>
  </si>
  <si>
    <t>per pixel</t>
  </si>
  <si>
    <t>read noise</t>
  </si>
  <si>
    <t>electrons</t>
  </si>
  <si>
    <t>dark current</t>
  </si>
  <si>
    <t>electrons/sec</t>
  </si>
  <si>
    <t>At 20 C</t>
  </si>
  <si>
    <t>Signal =</t>
  </si>
  <si>
    <t>object * minutes*60</t>
  </si>
  <si>
    <t>sky signal</t>
  </si>
  <si>
    <t>Noise =</t>
  </si>
  <si>
    <t xml:space="preserve">sqrt(nframes) *sqrt(readnoise^2 + (darkcurrent + object+ sky) * exposure*60) </t>
  </si>
  <si>
    <t>interframe</t>
  </si>
  <si>
    <t>delay in seconds</t>
  </si>
  <si>
    <t xml:space="preserve">sqrt(c11) *sqrt(readnoise^2 + (darkcurrent + object+ sky) * b11*60) </t>
  </si>
  <si>
    <t>object signal</t>
  </si>
  <si>
    <t>Stability time</t>
  </si>
  <si>
    <t>minutes: the time interval that tracking/seeing might be good; at this value, 50% of frames are rejected</t>
  </si>
  <si>
    <t>Efficiency relative</t>
  </si>
  <si>
    <t>to long exposure %</t>
  </si>
  <si>
    <t>Efficiency</t>
  </si>
  <si>
    <t>including delay between</t>
  </si>
  <si>
    <t>exposure</t>
  </si>
  <si>
    <t>number</t>
  </si>
  <si>
    <t>object</t>
  </si>
  <si>
    <t>noise</t>
  </si>
  <si>
    <t>factor due to</t>
  </si>
  <si>
    <t>frames</t>
  </si>
  <si>
    <t>time (min)</t>
  </si>
  <si>
    <t>of frames</t>
  </si>
  <si>
    <t>signal (e-)</t>
  </si>
  <si>
    <t>(e-)</t>
  </si>
  <si>
    <t>S / N</t>
  </si>
  <si>
    <t>Stability</t>
  </si>
  <si>
    <t>and seeing-tracking loss</t>
  </si>
  <si>
    <t>% Efficiency relative to long exposure</t>
  </si>
  <si>
    <t>% Efficiency relative to long exposure including delay between frames and seeing/tracking degradation</t>
  </si>
  <si>
    <t>% Efficiency relative to long exposure including delay between frames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</si>
</sst>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9"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5"/>
          <c:y val="0.0075"/>
          <c:w val="0.8705"/>
          <c:h val="0.86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Sheet1!$G$44</c:f>
              <c:strCache>
                <c:ptCount val="1"/>
                <c:pt idx="0">
                  <c:v>% Efficiency relative to long exposure</c:v>
                </c:pt>
              </c:strCache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Sheet1!$B$14:$B$41</c:f>
              <c:numCache/>
            </c:numRef>
          </c:xVal>
          <c:yVal>
            <c:numRef>
              <c:f>Sheet1!$G$14:$G$41</c:f>
              <c:numCache/>
            </c:numRef>
          </c:yVal>
          <c:smooth val="0"/>
        </c:ser>
        <c:ser>
          <c:idx val="1"/>
          <c:order val="1"/>
          <c:tx>
            <c:strRef>
              <c:f>Sheet1!$K$46</c:f>
              <c:strCache>
                <c:ptCount val="1"/>
                <c:pt idx="0">
                  <c:v>% Efficiency relative to long exposure including delay between frames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Sheet1!$B$14:$B$41</c:f>
              <c:numCache/>
            </c:numRef>
          </c:xVal>
          <c:yVal>
            <c:numRef>
              <c:f>Sheet1!$K$14:$K$41</c:f>
              <c:numCache/>
            </c:numRef>
          </c:yVal>
          <c:smooth val="0"/>
        </c:ser>
        <c:ser>
          <c:idx val="2"/>
          <c:order val="2"/>
          <c:tx>
            <c:strRef>
              <c:f>Sheet1!$I$45</c:f>
              <c:strCache>
                <c:ptCount val="1"/>
                <c:pt idx="0">
                  <c:v>% Efficiency relative to long exposure including delay between frames and seeing/tracking degradation</c:v>
                </c:pt>
              </c:strCache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Sheet1!$B$14:$B$41</c:f>
              <c:numCache/>
            </c:numRef>
          </c:xVal>
          <c:yVal>
            <c:numRef>
              <c:f>Sheet1!$I$14:$I$41</c:f>
              <c:numCache/>
            </c:numRef>
          </c:yVal>
          <c:smooth val="0"/>
        </c:ser>
        <c:axId val="1688458"/>
        <c:axId val="15196123"/>
      </c:scatterChart>
      <c:valAx>
        <c:axId val="1688458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Sub Exposure Time (minutes)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96123"/>
        <c:crossesAt val="0"/>
        <c:crossBetween val="midCat"/>
        <c:dispUnits/>
        <c:majorUnit val="10"/>
      </c:valAx>
      <c:valAx>
        <c:axId val="15196123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Efficiency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8458"/>
        <c:crossesAt val="0"/>
        <c:crossBetween val="midCat"/>
        <c:dispUnits/>
        <c:majorUnit val="10"/>
        <c:minorUnit val="2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45"/>
          <c:y val="0.491"/>
          <c:w val="0.4815"/>
          <c:h val="0.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247650</xdr:colOff>
      <xdr:row>14</xdr:row>
      <xdr:rowOff>76200</xdr:rowOff>
    </xdr:from>
    <xdr:to>
      <xdr:col>18</xdr:col>
      <xdr:colOff>314325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8820150" y="2343150"/>
        <a:ext cx="54673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150" zoomScaleNormal="150" zoomScalePageLayoutView="0" workbookViewId="0" topLeftCell="A1">
      <selection activeCell="M41" sqref="M41"/>
    </sheetView>
  </sheetViews>
  <sheetFormatPr defaultColWidth="11.57421875" defaultRowHeight="12.75"/>
  <cols>
    <col min="1" max="1" width="11.57421875" style="0" customWidth="1"/>
    <col min="2" max="2" width="12.28125" style="0" customWidth="1"/>
    <col min="3" max="3" width="8.7109375" style="0" customWidth="1"/>
    <col min="4" max="5" width="11.57421875" style="0" customWidth="1"/>
    <col min="6" max="6" width="12.28125" style="0" customWidth="1"/>
    <col min="7" max="7" width="17.28125" style="0" customWidth="1"/>
    <col min="8" max="8" width="11.57421875" style="0" customWidth="1"/>
    <col min="9" max="9" width="8.57421875" style="0" customWidth="1"/>
  </cols>
  <sheetData>
    <row r="1" ht="12.75">
      <c r="A1" t="s">
        <v>0</v>
      </c>
    </row>
    <row r="2" spans="2:12" ht="12.75">
      <c r="B2" t="s">
        <v>1</v>
      </c>
      <c r="C2">
        <v>240</v>
      </c>
      <c r="D2" t="s">
        <v>2</v>
      </c>
      <c r="F2" t="s">
        <v>3</v>
      </c>
      <c r="H2" s="1">
        <f>object*totaltime*60</f>
        <v>1440</v>
      </c>
      <c r="I2" t="s">
        <v>4</v>
      </c>
      <c r="J2" s="2">
        <f>SQRT(readnoise^2+(darkcurrent+object+sky)*totaltime*60)</f>
        <v>129.82203202846577</v>
      </c>
      <c r="K2" t="s">
        <v>5</v>
      </c>
      <c r="L2" s="3">
        <f>H2/J2</f>
        <v>11.092107999698037</v>
      </c>
    </row>
    <row r="3" spans="1:4" ht="12.75">
      <c r="A3" t="s">
        <v>6</v>
      </c>
      <c r="B3" t="s">
        <v>7</v>
      </c>
      <c r="C3">
        <v>2.4</v>
      </c>
      <c r="D3" t="s">
        <v>8</v>
      </c>
    </row>
    <row r="4" spans="1:7" ht="12.75">
      <c r="A4" t="s">
        <v>6</v>
      </c>
      <c r="B4" t="s">
        <v>9</v>
      </c>
      <c r="C4">
        <v>0.07</v>
      </c>
      <c r="D4" t="s">
        <v>10</v>
      </c>
      <c r="E4" t="s">
        <v>11</v>
      </c>
      <c r="F4" t="s">
        <v>12</v>
      </c>
      <c r="G4" t="s">
        <v>13</v>
      </c>
    </row>
    <row r="5" spans="1:7" ht="12.75">
      <c r="A5" t="s">
        <v>6</v>
      </c>
      <c r="B5" t="s">
        <v>14</v>
      </c>
      <c r="C5">
        <v>1</v>
      </c>
      <c r="D5" t="s">
        <v>10</v>
      </c>
      <c r="F5" t="s">
        <v>15</v>
      </c>
      <c r="G5" t="s">
        <v>16</v>
      </c>
    </row>
    <row r="6" spans="1:7" ht="12.75">
      <c r="A6" t="s">
        <v>6</v>
      </c>
      <c r="B6" t="s">
        <v>17</v>
      </c>
      <c r="C6">
        <v>4</v>
      </c>
      <c r="D6" t="s">
        <v>18</v>
      </c>
      <c r="G6" s="4" t="s">
        <v>19</v>
      </c>
    </row>
    <row r="7" spans="1:4" ht="12.75">
      <c r="A7" t="s">
        <v>6</v>
      </c>
      <c r="B7" t="s">
        <v>20</v>
      </c>
      <c r="C7">
        <v>0.1</v>
      </c>
      <c r="D7" t="s">
        <v>10</v>
      </c>
    </row>
    <row r="8" spans="2:4" ht="12.75">
      <c r="B8" t="s">
        <v>21</v>
      </c>
      <c r="C8">
        <v>10</v>
      </c>
      <c r="D8" t="s">
        <v>22</v>
      </c>
    </row>
    <row r="9" spans="9:11" ht="12.75">
      <c r="I9" t="s">
        <v>23</v>
      </c>
      <c r="K9" t="s">
        <v>23</v>
      </c>
    </row>
    <row r="10" spans="9:11" ht="12.75">
      <c r="I10" t="s">
        <v>24</v>
      </c>
      <c r="K10" t="s">
        <v>24</v>
      </c>
    </row>
    <row r="11" spans="8:11" ht="12.75">
      <c r="H11" t="s">
        <v>25</v>
      </c>
      <c r="I11" t="s">
        <v>26</v>
      </c>
      <c r="K11" t="s">
        <v>26</v>
      </c>
    </row>
    <row r="12" spans="2:11" ht="12.75">
      <c r="B12" t="s">
        <v>27</v>
      </c>
      <c r="C12" t="s">
        <v>28</v>
      </c>
      <c r="D12" t="s">
        <v>29</v>
      </c>
      <c r="E12" t="s">
        <v>30</v>
      </c>
      <c r="G12" t="s">
        <v>23</v>
      </c>
      <c r="H12" t="s">
        <v>31</v>
      </c>
      <c r="I12" t="s">
        <v>32</v>
      </c>
      <c r="K12" t="s">
        <v>32</v>
      </c>
    </row>
    <row r="13" spans="2:9" ht="12.75">
      <c r="B13" t="s">
        <v>33</v>
      </c>
      <c r="C13" t="s">
        <v>34</v>
      </c>
      <c r="D13" t="s">
        <v>35</v>
      </c>
      <c r="E13" t="s">
        <v>36</v>
      </c>
      <c r="F13" t="s">
        <v>37</v>
      </c>
      <c r="G13" t="s">
        <v>24</v>
      </c>
      <c r="H13" t="s">
        <v>38</v>
      </c>
      <c r="I13" t="s">
        <v>39</v>
      </c>
    </row>
    <row r="14" spans="2:11" ht="12.75">
      <c r="B14">
        <v>0.1</v>
      </c>
      <c r="C14" s="3">
        <f aca="true" t="shared" si="0" ref="C14:C41">totaltime/B14</f>
        <v>2400</v>
      </c>
      <c r="D14" s="1">
        <f aca="true" t="shared" si="1" ref="D14:D41">object*B14*60*C14</f>
        <v>1440.0000000000002</v>
      </c>
      <c r="E14" s="3">
        <f aca="true" t="shared" si="2" ref="E14:E41">SQRT(C14)*SQRT(readnoise^2+(darkcurrent+object+sky)*B14*60)</f>
        <v>175.13423423191708</v>
      </c>
      <c r="F14" s="3">
        <f aca="true" t="shared" si="3" ref="F14:F41">D14/E14</f>
        <v>8.222264517930382</v>
      </c>
      <c r="G14" s="1">
        <f aca="true" t="shared" si="4" ref="G14:G41">F14*100/Maxsn</f>
        <v>74.12715886064416</v>
      </c>
      <c r="H14" s="5">
        <f aca="true" t="shared" si="5" ref="H14:H41">1-(B14)/(stability+B14)</f>
        <v>0.9900990099009901</v>
      </c>
      <c r="I14" s="1">
        <f aca="true" t="shared" si="6" ref="I14:I41">G14*H14*totaltime/(totaltime+delay*C14/60)</f>
        <v>44.035935956818314</v>
      </c>
      <c r="K14" s="3">
        <f aca="true" t="shared" si="7" ref="K14:K41">G14*totaltime/(totaltime+delay*C14/60)</f>
        <v>44.4762953163865</v>
      </c>
    </row>
    <row r="15" spans="2:11" ht="12.75">
      <c r="B15">
        <v>0.2</v>
      </c>
      <c r="C15" s="3">
        <f t="shared" si="0"/>
        <v>1200</v>
      </c>
      <c r="D15" s="1">
        <f t="shared" si="1"/>
        <v>1440.0000000000002</v>
      </c>
      <c r="E15" s="3">
        <f t="shared" si="2"/>
        <v>154.14279094398154</v>
      </c>
      <c r="F15" s="3">
        <f t="shared" si="3"/>
        <v>9.341987329938277</v>
      </c>
      <c r="G15" s="1">
        <f t="shared" si="4"/>
        <v>84.22192905255336</v>
      </c>
      <c r="H15" s="5">
        <f t="shared" si="5"/>
        <v>0.9803921568627451</v>
      </c>
      <c r="I15" s="1">
        <f t="shared" si="6"/>
        <v>61.92788900923041</v>
      </c>
      <c r="K15" s="3">
        <f t="shared" si="7"/>
        <v>63.16644678941502</v>
      </c>
    </row>
    <row r="16" spans="2:11" ht="12.75">
      <c r="B16">
        <v>0.30000000000000004</v>
      </c>
      <c r="C16" s="3">
        <f t="shared" si="0"/>
        <v>799.9999999999999</v>
      </c>
      <c r="D16" s="1">
        <f t="shared" si="1"/>
        <v>1440</v>
      </c>
      <c r="E16" s="3">
        <f t="shared" si="2"/>
        <v>146.4786673888044</v>
      </c>
      <c r="F16" s="3">
        <f t="shared" si="3"/>
        <v>9.830783046228488</v>
      </c>
      <c r="G16" s="1">
        <f t="shared" si="4"/>
        <v>88.62862718697036</v>
      </c>
      <c r="H16" s="5">
        <f t="shared" si="5"/>
        <v>0.970873786407767</v>
      </c>
      <c r="I16" s="1">
        <f t="shared" si="6"/>
        <v>70.40226343183878</v>
      </c>
      <c r="K16" s="3">
        <f t="shared" si="7"/>
        <v>72.51433133479394</v>
      </c>
    </row>
    <row r="17" spans="2:11" ht="12.75">
      <c r="B17">
        <v>0.5</v>
      </c>
      <c r="C17" s="3">
        <f t="shared" si="0"/>
        <v>480</v>
      </c>
      <c r="D17" s="1">
        <f t="shared" si="1"/>
        <v>1440</v>
      </c>
      <c r="E17" s="3">
        <f t="shared" si="2"/>
        <v>140.0457068245935</v>
      </c>
      <c r="F17" s="3">
        <f t="shared" si="3"/>
        <v>10.282357329265311</v>
      </c>
      <c r="G17" s="1">
        <f t="shared" si="4"/>
        <v>92.69975850888967</v>
      </c>
      <c r="H17" s="5">
        <f t="shared" si="5"/>
        <v>0.9523809523809523</v>
      </c>
      <c r="I17" s="1">
        <f t="shared" si="6"/>
        <v>77.89895673015938</v>
      </c>
      <c r="K17" s="3">
        <f t="shared" si="7"/>
        <v>81.79390456666735</v>
      </c>
    </row>
    <row r="18" spans="2:11" ht="12.75">
      <c r="B18">
        <v>0.7</v>
      </c>
      <c r="C18" s="3">
        <f t="shared" si="0"/>
        <v>342.8571428571429</v>
      </c>
      <c r="D18" s="1">
        <f t="shared" si="1"/>
        <v>1440</v>
      </c>
      <c r="E18" s="3">
        <f t="shared" si="2"/>
        <v>137.19641811234413</v>
      </c>
      <c r="F18" s="3">
        <f t="shared" si="3"/>
        <v>10.495900839195722</v>
      </c>
      <c r="G18" s="1">
        <f t="shared" si="4"/>
        <v>94.62494270233805</v>
      </c>
      <c r="H18" s="5">
        <f t="shared" si="5"/>
        <v>0.9345794392523364</v>
      </c>
      <c r="I18" s="1">
        <f t="shared" si="6"/>
        <v>80.744567116989</v>
      </c>
      <c r="K18" s="3">
        <f t="shared" si="7"/>
        <v>86.39668681517821</v>
      </c>
    </row>
    <row r="19" spans="2:11" ht="12.75">
      <c r="B19">
        <v>1</v>
      </c>
      <c r="C19" s="3">
        <f t="shared" si="0"/>
        <v>240</v>
      </c>
      <c r="D19" s="1">
        <f t="shared" si="1"/>
        <v>1440</v>
      </c>
      <c r="E19" s="3">
        <f t="shared" si="2"/>
        <v>135.01999851873796</v>
      </c>
      <c r="F19" s="3">
        <f t="shared" si="3"/>
        <v>10.665086770832382</v>
      </c>
      <c r="G19" s="1">
        <f t="shared" si="4"/>
        <v>96.15022474648389</v>
      </c>
      <c r="H19" s="5">
        <f t="shared" si="5"/>
        <v>0.9090909090909091</v>
      </c>
      <c r="I19" s="1">
        <f t="shared" si="6"/>
        <v>81.9462142725715</v>
      </c>
      <c r="K19" s="3">
        <f t="shared" si="7"/>
        <v>90.14083569982864</v>
      </c>
    </row>
    <row r="20" spans="2:11" ht="12.75">
      <c r="B20">
        <v>1.4</v>
      </c>
      <c r="C20" s="3">
        <f t="shared" si="0"/>
        <v>171.42857142857144</v>
      </c>
      <c r="D20" s="1">
        <f t="shared" si="1"/>
        <v>1440</v>
      </c>
      <c r="E20" s="3">
        <f t="shared" si="2"/>
        <v>133.54934882442734</v>
      </c>
      <c r="F20" s="3">
        <f t="shared" si="3"/>
        <v>10.782531046954917</v>
      </c>
      <c r="G20" s="1">
        <f t="shared" si="4"/>
        <v>97.20903409206304</v>
      </c>
      <c r="H20" s="5">
        <f t="shared" si="5"/>
        <v>0.8771929824561404</v>
      </c>
      <c r="I20" s="1">
        <f t="shared" si="6"/>
        <v>81.3951242397657</v>
      </c>
      <c r="K20" s="3">
        <f t="shared" si="7"/>
        <v>92.79044163333289</v>
      </c>
    </row>
    <row r="21" spans="2:11" ht="12.75">
      <c r="B21">
        <v>2</v>
      </c>
      <c r="C21" s="3">
        <f t="shared" si="0"/>
        <v>120</v>
      </c>
      <c r="D21" s="1">
        <f t="shared" si="1"/>
        <v>1440</v>
      </c>
      <c r="E21" s="3">
        <f t="shared" si="2"/>
        <v>132.43564474868538</v>
      </c>
      <c r="F21" s="3">
        <f t="shared" si="3"/>
        <v>10.873205644391248</v>
      </c>
      <c r="G21" s="1">
        <f t="shared" si="4"/>
        <v>98.0265035707122</v>
      </c>
      <c r="H21" s="5">
        <f t="shared" si="5"/>
        <v>0.8333333333333334</v>
      </c>
      <c r="I21" s="1">
        <f t="shared" si="6"/>
        <v>79.05363191186467</v>
      </c>
      <c r="K21" s="3">
        <f t="shared" si="7"/>
        <v>94.8643582942376</v>
      </c>
    </row>
    <row r="22" spans="2:11" ht="12.75">
      <c r="B22">
        <v>3</v>
      </c>
      <c r="C22" s="3">
        <f t="shared" si="0"/>
        <v>80</v>
      </c>
      <c r="D22" s="1">
        <f t="shared" si="1"/>
        <v>1440.0000000000002</v>
      </c>
      <c r="E22" s="3">
        <f t="shared" si="2"/>
        <v>131.56291270719117</v>
      </c>
      <c r="F22" s="3">
        <f t="shared" si="3"/>
        <v>10.945333835872809</v>
      </c>
      <c r="G22" s="1">
        <f t="shared" si="4"/>
        <v>98.67676943075902</v>
      </c>
      <c r="H22" s="5">
        <f t="shared" si="5"/>
        <v>0.7692307692307692</v>
      </c>
      <c r="I22" s="1">
        <f t="shared" si="6"/>
        <v>74.25509405324675</v>
      </c>
      <c r="K22" s="3">
        <f t="shared" si="7"/>
        <v>96.53162226922078</v>
      </c>
    </row>
    <row r="23" spans="2:11" ht="12.75">
      <c r="B23">
        <v>4</v>
      </c>
      <c r="C23" s="3">
        <f t="shared" si="0"/>
        <v>60</v>
      </c>
      <c r="D23" s="1">
        <f t="shared" si="1"/>
        <v>1440</v>
      </c>
      <c r="E23" s="3">
        <f t="shared" si="2"/>
        <v>131.12436844461826</v>
      </c>
      <c r="F23" s="3">
        <f t="shared" si="3"/>
        <v>10.981940405746922</v>
      </c>
      <c r="G23" s="1">
        <f t="shared" si="4"/>
        <v>99.00679299233191</v>
      </c>
      <c r="H23" s="5">
        <f t="shared" si="5"/>
        <v>0.7142857142857143</v>
      </c>
      <c r="I23" s="1">
        <f t="shared" si="6"/>
        <v>69.55980772294981</v>
      </c>
      <c r="K23" s="3">
        <f t="shared" si="7"/>
        <v>97.38373081212976</v>
      </c>
    </row>
    <row r="24" spans="2:11" ht="12.75">
      <c r="B24">
        <v>5</v>
      </c>
      <c r="C24" s="3">
        <f t="shared" si="0"/>
        <v>48</v>
      </c>
      <c r="D24" s="1">
        <f t="shared" si="1"/>
        <v>1440</v>
      </c>
      <c r="E24" s="3">
        <f t="shared" si="2"/>
        <v>130.86053645006962</v>
      </c>
      <c r="F24" s="3">
        <f t="shared" si="3"/>
        <v>11.004081437106427</v>
      </c>
      <c r="G24" s="1">
        <f t="shared" si="4"/>
        <v>99.20640366471363</v>
      </c>
      <c r="H24" s="5">
        <f t="shared" si="5"/>
        <v>0.6666666666666667</v>
      </c>
      <c r="I24" s="1">
        <f t="shared" si="6"/>
        <v>65.26737083204846</v>
      </c>
      <c r="K24" s="3">
        <f t="shared" si="7"/>
        <v>97.90105624807266</v>
      </c>
    </row>
    <row r="25" spans="2:11" ht="12.75">
      <c r="B25">
        <v>6</v>
      </c>
      <c r="C25" s="3">
        <f t="shared" si="0"/>
        <v>40</v>
      </c>
      <c r="D25" s="1">
        <f t="shared" si="1"/>
        <v>1440.0000000000002</v>
      </c>
      <c r="E25" s="3">
        <f t="shared" si="2"/>
        <v>130.68435254459501</v>
      </c>
      <c r="F25" s="3">
        <f t="shared" si="3"/>
        <v>11.018916740690983</v>
      </c>
      <c r="G25" s="1">
        <f t="shared" si="4"/>
        <v>99.34015014090157</v>
      </c>
      <c r="H25" s="5">
        <f t="shared" si="5"/>
        <v>0.625</v>
      </c>
      <c r="I25" s="1">
        <f t="shared" si="6"/>
        <v>61.40531258709575</v>
      </c>
      <c r="K25" s="3">
        <f t="shared" si="7"/>
        <v>98.2485001393532</v>
      </c>
    </row>
    <row r="26" spans="2:11" ht="12.75">
      <c r="B26">
        <v>7</v>
      </c>
      <c r="C26" s="3">
        <f t="shared" si="0"/>
        <v>34.285714285714285</v>
      </c>
      <c r="D26" s="1">
        <f t="shared" si="1"/>
        <v>1440.0000000000002</v>
      </c>
      <c r="E26" s="3">
        <f t="shared" si="2"/>
        <v>130.55836133425433</v>
      </c>
      <c r="F26" s="3">
        <f t="shared" si="3"/>
        <v>11.029550197197446</v>
      </c>
      <c r="G26" s="1">
        <f t="shared" si="4"/>
        <v>99.43601520556513</v>
      </c>
      <c r="H26" s="5">
        <f t="shared" si="5"/>
        <v>0.5882352941176471</v>
      </c>
      <c r="I26" s="1">
        <f t="shared" si="6"/>
        <v>57.939964464951935</v>
      </c>
      <c r="K26" s="3">
        <f t="shared" si="7"/>
        <v>98.49793959041828</v>
      </c>
    </row>
    <row r="27" spans="2:11" ht="12.75">
      <c r="B27">
        <v>8</v>
      </c>
      <c r="C27" s="3">
        <f t="shared" si="0"/>
        <v>30</v>
      </c>
      <c r="D27" s="1">
        <f t="shared" si="1"/>
        <v>1440</v>
      </c>
      <c r="E27" s="3">
        <f t="shared" si="2"/>
        <v>130.46378807929807</v>
      </c>
      <c r="F27" s="3">
        <f t="shared" si="3"/>
        <v>11.037545522783256</v>
      </c>
      <c r="G27" s="1">
        <f t="shared" si="4"/>
        <v>99.50809641489008</v>
      </c>
      <c r="H27" s="5">
        <f t="shared" si="5"/>
        <v>0.5555555555555556</v>
      </c>
      <c r="I27" s="1">
        <f t="shared" si="6"/>
        <v>54.82539747376864</v>
      </c>
      <c r="K27" s="3">
        <f t="shared" si="7"/>
        <v>98.68571545278354</v>
      </c>
    </row>
    <row r="28" spans="2:11" ht="12.75">
      <c r="B28">
        <v>9</v>
      </c>
      <c r="C28" s="3">
        <f t="shared" si="0"/>
        <v>26.666666666666668</v>
      </c>
      <c r="D28" s="1">
        <f t="shared" si="1"/>
        <v>1440</v>
      </c>
      <c r="E28" s="3">
        <f t="shared" si="2"/>
        <v>130.39018367960065</v>
      </c>
      <c r="F28" s="3">
        <f t="shared" si="3"/>
        <v>11.04377614451728</v>
      </c>
      <c r="G28" s="1">
        <f t="shared" si="4"/>
        <v>99.5642680797728</v>
      </c>
      <c r="H28" s="5">
        <f t="shared" si="5"/>
        <v>0.5263157894736843</v>
      </c>
      <c r="I28" s="1">
        <f t="shared" si="6"/>
        <v>52.01693572279153</v>
      </c>
      <c r="K28" s="3">
        <f t="shared" si="7"/>
        <v>98.83217787330389</v>
      </c>
    </row>
    <row r="29" spans="2:11" ht="12.75">
      <c r="B29">
        <v>10</v>
      </c>
      <c r="C29" s="3">
        <f t="shared" si="0"/>
        <v>24</v>
      </c>
      <c r="D29" s="1">
        <f t="shared" si="1"/>
        <v>1440</v>
      </c>
      <c r="E29" s="3">
        <f t="shared" si="2"/>
        <v>130.33127023090046</v>
      </c>
      <c r="F29" s="3">
        <f t="shared" si="3"/>
        <v>11.048768246091935</v>
      </c>
      <c r="G29" s="1">
        <f t="shared" si="4"/>
        <v>99.6092739666141</v>
      </c>
      <c r="H29" s="5">
        <f t="shared" si="5"/>
        <v>0.5</v>
      </c>
      <c r="I29" s="1">
        <f t="shared" si="6"/>
        <v>49.474804950305014</v>
      </c>
      <c r="K29" s="3">
        <f t="shared" si="7"/>
        <v>98.94960990061003</v>
      </c>
    </row>
    <row r="30" spans="2:11" ht="12.75">
      <c r="B30">
        <v>12</v>
      </c>
      <c r="C30" s="3">
        <f t="shared" si="0"/>
        <v>20</v>
      </c>
      <c r="D30" s="1">
        <f t="shared" si="1"/>
        <v>1440.0000000000002</v>
      </c>
      <c r="E30" s="3">
        <f t="shared" si="2"/>
        <v>130.2428500916653</v>
      </c>
      <c r="F30" s="3">
        <f t="shared" si="3"/>
        <v>11.056269107951216</v>
      </c>
      <c r="G30" s="1">
        <f t="shared" si="4"/>
        <v>99.67689737831802</v>
      </c>
      <c r="H30" s="5">
        <f t="shared" si="5"/>
        <v>0.4545454545454546</v>
      </c>
      <c r="I30" s="1">
        <f t="shared" si="6"/>
        <v>45.057361949013675</v>
      </c>
      <c r="K30" s="3">
        <f t="shared" si="7"/>
        <v>99.12619628783007</v>
      </c>
    </row>
    <row r="31" spans="2:11" ht="12.75">
      <c r="B31">
        <v>15</v>
      </c>
      <c r="C31" s="3">
        <f t="shared" si="0"/>
        <v>16</v>
      </c>
      <c r="D31" s="1">
        <f t="shared" si="1"/>
        <v>1440</v>
      </c>
      <c r="E31" s="3">
        <f t="shared" si="2"/>
        <v>130.15436988437997</v>
      </c>
      <c r="F31" s="3">
        <f t="shared" si="3"/>
        <v>11.063785267288337</v>
      </c>
      <c r="G31" s="1">
        <f t="shared" si="4"/>
        <v>99.74465870319264</v>
      </c>
      <c r="H31" s="5">
        <f t="shared" si="5"/>
        <v>0.4</v>
      </c>
      <c r="I31" s="1">
        <f t="shared" si="6"/>
        <v>39.721324262333354</v>
      </c>
      <c r="K31" s="3">
        <f t="shared" si="7"/>
        <v>99.30331065583337</v>
      </c>
    </row>
    <row r="32" spans="2:11" ht="12.75">
      <c r="B32">
        <v>20</v>
      </c>
      <c r="C32" s="3">
        <f t="shared" si="0"/>
        <v>12</v>
      </c>
      <c r="D32" s="1">
        <f t="shared" si="1"/>
        <v>1440</v>
      </c>
      <c r="E32" s="3">
        <f t="shared" si="2"/>
        <v>130.06582948645658</v>
      </c>
      <c r="F32" s="3">
        <f t="shared" si="3"/>
        <v>11.071316776170974</v>
      </c>
      <c r="G32" s="1">
        <f t="shared" si="4"/>
        <v>99.81255841064991</v>
      </c>
      <c r="H32" s="5">
        <f t="shared" si="5"/>
        <v>0.33333333333333337</v>
      </c>
      <c r="I32" s="1">
        <f t="shared" si="6"/>
        <v>33.1603184088538</v>
      </c>
      <c r="K32" s="3">
        <f t="shared" si="7"/>
        <v>99.48095522656138</v>
      </c>
    </row>
    <row r="33" spans="2:11" ht="12.75">
      <c r="B33">
        <v>25</v>
      </c>
      <c r="C33" s="3">
        <f t="shared" si="0"/>
        <v>9.6</v>
      </c>
      <c r="D33" s="1">
        <f t="shared" si="1"/>
        <v>1440</v>
      </c>
      <c r="E33" s="3">
        <f t="shared" si="2"/>
        <v>130.01267630504344</v>
      </c>
      <c r="F33" s="3">
        <f t="shared" si="3"/>
        <v>11.075843071035525</v>
      </c>
      <c r="G33" s="1">
        <f t="shared" si="4"/>
        <v>99.8533648548774</v>
      </c>
      <c r="H33" s="5">
        <f t="shared" si="5"/>
        <v>0.2857142857142857</v>
      </c>
      <c r="I33" s="1">
        <f t="shared" si="6"/>
        <v>28.45365639861628</v>
      </c>
      <c r="K33" s="3">
        <f t="shared" si="7"/>
        <v>99.587797395157</v>
      </c>
    </row>
    <row r="34" spans="2:11" ht="12.75">
      <c r="B34">
        <v>30</v>
      </c>
      <c r="C34" s="3">
        <f t="shared" si="0"/>
        <v>8</v>
      </c>
      <c r="D34" s="1">
        <f t="shared" si="1"/>
        <v>1440</v>
      </c>
      <c r="E34" s="3">
        <f t="shared" si="2"/>
        <v>129.97722877488962</v>
      </c>
      <c r="F34" s="3">
        <f t="shared" si="3"/>
        <v>11.078863686915245</v>
      </c>
      <c r="G34" s="1">
        <f t="shared" si="4"/>
        <v>99.88059697234148</v>
      </c>
      <c r="H34" s="5">
        <f t="shared" si="5"/>
        <v>0.25</v>
      </c>
      <c r="I34" s="1">
        <f t="shared" si="6"/>
        <v>24.914783058510903</v>
      </c>
      <c r="K34" s="3">
        <f t="shared" si="7"/>
        <v>99.65913223404361</v>
      </c>
    </row>
    <row r="35" spans="2:11" ht="12.75">
      <c r="B35">
        <v>40</v>
      </c>
      <c r="C35" s="3">
        <f t="shared" si="0"/>
        <v>6</v>
      </c>
      <c r="D35" s="1">
        <f t="shared" si="1"/>
        <v>1440</v>
      </c>
      <c r="E35" s="3">
        <f t="shared" si="2"/>
        <v>129.93290576293597</v>
      </c>
      <c r="F35" s="3">
        <f t="shared" si="3"/>
        <v>11.08264293440259</v>
      </c>
      <c r="G35" s="1">
        <f t="shared" si="4"/>
        <v>99.91466847153215</v>
      </c>
      <c r="H35" s="5">
        <f t="shared" si="5"/>
        <v>0.19999999999999996</v>
      </c>
      <c r="I35" s="1">
        <f t="shared" si="6"/>
        <v>19.949684220605416</v>
      </c>
      <c r="K35" s="3">
        <f t="shared" si="7"/>
        <v>99.7484211030271</v>
      </c>
    </row>
    <row r="36" spans="2:11" ht="12.75">
      <c r="B36">
        <v>50</v>
      </c>
      <c r="C36" s="3">
        <f t="shared" si="0"/>
        <v>4.8</v>
      </c>
      <c r="D36" s="1">
        <f t="shared" si="1"/>
        <v>1440</v>
      </c>
      <c r="E36" s="3">
        <f t="shared" si="2"/>
        <v>129.9063046968853</v>
      </c>
      <c r="F36" s="3">
        <f t="shared" si="3"/>
        <v>11.084912340167016</v>
      </c>
      <c r="G36" s="1">
        <f t="shared" si="4"/>
        <v>99.9351281151318</v>
      </c>
      <c r="H36" s="5">
        <f t="shared" si="5"/>
        <v>0.16666666666666663</v>
      </c>
      <c r="I36" s="1">
        <f t="shared" si="6"/>
        <v>16.633676450587846</v>
      </c>
      <c r="K36" s="3">
        <f t="shared" si="7"/>
        <v>99.8020587035271</v>
      </c>
    </row>
    <row r="37" spans="2:11" ht="12.75">
      <c r="B37">
        <v>60</v>
      </c>
      <c r="C37" s="3">
        <f t="shared" si="0"/>
        <v>4</v>
      </c>
      <c r="D37" s="1">
        <f t="shared" si="1"/>
        <v>1440</v>
      </c>
      <c r="E37" s="3">
        <f t="shared" si="2"/>
        <v>129.88856762625414</v>
      </c>
      <c r="F37" s="3">
        <f t="shared" si="3"/>
        <v>11.086426052087246</v>
      </c>
      <c r="G37" s="1">
        <f t="shared" si="4"/>
        <v>99.94877486217275</v>
      </c>
      <c r="H37" s="5">
        <f t="shared" si="5"/>
        <v>0.1428571428571429</v>
      </c>
      <c r="I37" s="1">
        <f t="shared" si="6"/>
        <v>14.262549132068417</v>
      </c>
      <c r="K37" s="3">
        <f t="shared" si="7"/>
        <v>99.83784392447889</v>
      </c>
    </row>
    <row r="38" spans="2:11" ht="12.75">
      <c r="B38">
        <v>80</v>
      </c>
      <c r="C38" s="3">
        <f t="shared" si="0"/>
        <v>3</v>
      </c>
      <c r="D38" s="1">
        <f t="shared" si="1"/>
        <v>1440</v>
      </c>
      <c r="E38" s="3">
        <f t="shared" si="2"/>
        <v>129.86639288129936</v>
      </c>
      <c r="F38" s="3">
        <f t="shared" si="3"/>
        <v>11.088319064318592</v>
      </c>
      <c r="G38" s="1">
        <f t="shared" si="4"/>
        <v>99.96584116040388</v>
      </c>
      <c r="H38" s="5">
        <f t="shared" si="5"/>
        <v>0.11111111111111116</v>
      </c>
      <c r="I38" s="1">
        <f t="shared" si="6"/>
        <v>11.098067295076762</v>
      </c>
      <c r="K38" s="3">
        <f t="shared" si="7"/>
        <v>99.88260565569081</v>
      </c>
    </row>
    <row r="39" spans="2:11" ht="12.75">
      <c r="B39">
        <v>100</v>
      </c>
      <c r="C39" s="3">
        <f t="shared" si="0"/>
        <v>2.4</v>
      </c>
      <c r="D39" s="1">
        <f t="shared" si="1"/>
        <v>1440</v>
      </c>
      <c r="E39" s="3">
        <f t="shared" si="2"/>
        <v>129.85308621669338</v>
      </c>
      <c r="F39" s="3">
        <f t="shared" si="3"/>
        <v>11.089455337218466</v>
      </c>
      <c r="G39" s="1">
        <f t="shared" si="4"/>
        <v>99.97608513657057</v>
      </c>
      <c r="H39" s="5">
        <f t="shared" si="5"/>
        <v>0.09090909090909094</v>
      </c>
      <c r="I39" s="1">
        <f t="shared" si="6"/>
        <v>9.082679892487187</v>
      </c>
      <c r="K39" s="3">
        <f t="shared" si="7"/>
        <v>99.909478817359</v>
      </c>
    </row>
    <row r="40" spans="2:11" ht="12.75">
      <c r="B40">
        <v>120</v>
      </c>
      <c r="C40" s="3">
        <f t="shared" si="0"/>
        <v>2</v>
      </c>
      <c r="D40" s="1">
        <f t="shared" si="1"/>
        <v>1440</v>
      </c>
      <c r="E40" s="3">
        <f t="shared" si="2"/>
        <v>129.84421434935018</v>
      </c>
      <c r="F40" s="3">
        <f t="shared" si="3"/>
        <v>11.090213046579281</v>
      </c>
      <c r="G40" s="1">
        <f t="shared" si="4"/>
        <v>99.98291620385586</v>
      </c>
      <c r="H40" s="5">
        <f t="shared" si="5"/>
        <v>0.07692307692307687</v>
      </c>
      <c r="I40" s="1">
        <f t="shared" si="6"/>
        <v>7.6867231523914255</v>
      </c>
      <c r="K40" s="3">
        <f t="shared" si="7"/>
        <v>99.9274009810886</v>
      </c>
    </row>
    <row r="41" spans="2:11" ht="12.75">
      <c r="B41">
        <v>240</v>
      </c>
      <c r="C41" s="3">
        <f t="shared" si="0"/>
        <v>1</v>
      </c>
      <c r="D41" s="1">
        <f t="shared" si="1"/>
        <v>1440</v>
      </c>
      <c r="E41" s="3">
        <f t="shared" si="2"/>
        <v>129.82203202846577</v>
      </c>
      <c r="F41" s="3">
        <f t="shared" si="3"/>
        <v>11.092107999698037</v>
      </c>
      <c r="G41" s="1">
        <f t="shared" si="4"/>
        <v>100</v>
      </c>
      <c r="H41" s="5">
        <f t="shared" si="5"/>
        <v>0.040000000000000036</v>
      </c>
      <c r="I41" s="1">
        <f t="shared" si="6"/>
        <v>3.998889197445158</v>
      </c>
      <c r="K41" s="3">
        <f t="shared" si="7"/>
        <v>99.97222993612885</v>
      </c>
    </row>
    <row r="44" ht="12.75">
      <c r="G44" s="4" t="s">
        <v>40</v>
      </c>
    </row>
    <row r="45" ht="12.75">
      <c r="I45" s="4" t="s">
        <v>41</v>
      </c>
    </row>
    <row r="46" ht="12.75">
      <c r="K46" s="4" t="s">
        <v>42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Roger</cp:lastModifiedBy>
  <dcterms:created xsi:type="dcterms:W3CDTF">2016-04-14T21:22:36Z</dcterms:created>
  <dcterms:modified xsi:type="dcterms:W3CDTF">2016-04-14T21:22:36Z</dcterms:modified>
  <cp:category/>
  <cp:version/>
  <cp:contentType/>
  <cp:contentStatus/>
</cp:coreProperties>
</file>